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<sst xmlns="http://schemas.openxmlformats.org/spreadsheetml/2006/main" count="159" uniqueCount="113">
  <si>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</si>
  <si>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</si>
  <si>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</si>
  <si>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</si>
  <si>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</si>
  <si>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</si>
  <si>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</si>
  <si>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</si>
  <si>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</si>
  <si>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</si>
  <si>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</si>
  <si>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</si>
  <si>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</si>
  <si>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</si>
  <si>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</si>
  <si>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</si>
  <si>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</si>
  <si>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</si>
  <si>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</si>
  <si>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</si>
  <si>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</si>
  <si>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</si>
  <si>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</si>
  <si>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</si>
  <si>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</si>
  <si>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</si>
  <si>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</si>
  <si>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</si>
  <si>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</si>
  <si>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</si>
  <si>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</si>
  <si>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</si>
  <si>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</si>
  <si>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</si>
  <si>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</si>
  <si>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</si>
  <si>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</si>
  <si>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</si>
  <si>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</si>
  <si>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</si>
  <si>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</si>
  <si>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</si>
  <si>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</si>
  <si>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</si>
  <si>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</si>
  <si>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</si>
  <si>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</si>
  <si>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</si>
  <si>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</si>
  <si>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</si>
  <si>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</si>
  <si>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</si>
  <si>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</si>
  <si>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</si>
  <si>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</si>
  <si>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</si>
  <si>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</si>
  <si>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</si>
  <si>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</si>
  <si>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</si>
  <si>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</si>
  <si>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</si>
  <si>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</si>
  <si>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</si>
  <si>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</si>
  <si>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</si>
  <si>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</si>
  <si>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</si>
  <si>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</si>
  <si>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</si>
  <si>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</si>
  <si>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</si>
  <si>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</si>
  <si>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</si>
  <si>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</si>
  <si>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</si>
  <si>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</si>
  <si>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</si>
  <si>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</si>
  <si>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</si>
  <si>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</si>
  <si>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</si>
  <si>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</si>
  <si>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</si>
  <si>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</si>
  <si>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</si>
  <si>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</si>
  <si>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</si>
  <si>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</si>
  <si>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</si>
  <si>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</si>
  <si>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</si>
  <si>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</si>
  <si>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</si>
  <si>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</si>
  <si>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</si>
  <si>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</si>
  <si>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</si>
  <si>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</si>
  <si>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</si>
  <si>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</si>
  <si>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</si>
  <si>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</si>
  <si>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</si>
  <si>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</si>
  <si>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</si>
  <si>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</si>
  <si>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</si>
  <si>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</si>
  <si>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</si>
  <si>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</si>
  <si>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</si>
  <si>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25.09.2014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</si>
</sst>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46448159"/>
        <c:axId val="15380248"/>
      </c:bar3D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204505"/>
        <c:axId val="37840546"/>
      </c:bar3D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5020595"/>
        <c:axId val="45185356"/>
      </c:bar3D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4015021"/>
        <c:axId val="36135190"/>
      </c:bar3D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56781255"/>
        <c:axId val="41269248"/>
      </c:bar3D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69248"/>
        <c:crosses val="autoZero"/>
        <c:auto val="1"/>
        <c:lblOffset val="100"/>
        <c:tickLblSkip val="2"/>
        <c:noMultiLvlLbl val="0"/>
      </c:catAx>
      <c:valAx>
        <c:axId val="4126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35878913"/>
        <c:axId val="54474762"/>
      </c:bar3D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20510811"/>
        <c:axId val="50379572"/>
      </c:bar3D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50762965"/>
        <c:axId val="54213502"/>
      </c:bar3D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18159471"/>
        <c:axId val="29217512"/>
      </c:bar3D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1" sqref="B9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</f>
        <v>197486.11000000004</v>
      </c>
      <c r="E6" s="3">
        <f>D6/D137*100</f>
        <v>44.24828317469414</v>
      </c>
      <c r="F6" s="3">
        <f>D6/B6*100</f>
        <v>93.74592829237497</v>
      </c>
      <c r="G6" s="3">
        <f aca="true" t="shared" si="0" ref="G6:G41">D6/C6*100</f>
        <v>71.9686617296944</v>
      </c>
      <c r="H6" s="3">
        <f>B6-D6</f>
        <v>13174.889999999956</v>
      </c>
      <c r="I6" s="3">
        <f aca="true" t="shared" si="1" ref="I6:I41">C6-D6</f>
        <v>76919.58999999997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82.46463510775511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0.1+0.1+0.3+0.3+2.7+0.7+1.1+1.4+0.5+0.7+1.7+0.4+0.5+1+0.2+0.1+2.9+0.1+0.2+1+0.8</f>
        <v>16.8</v>
      </c>
      <c r="E8" s="12">
        <f>D8/D6*100</f>
        <v>0.008506927398590207</v>
      </c>
      <c r="F8" s="1">
        <f>D8/B8*100</f>
        <v>42.42424242424242</v>
      </c>
      <c r="G8" s="1">
        <f t="shared" si="0"/>
        <v>37.66816143497758</v>
      </c>
      <c r="H8" s="1">
        <f aca="true" t="shared" si="2" ref="H8:H41">B8-D8</f>
        <v>22.8</v>
      </c>
      <c r="I8" s="1">
        <f t="shared" si="1"/>
        <v>27.8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</f>
        <v>11256.7</v>
      </c>
      <c r="E9" s="1">
        <f>D9/D6*100</f>
        <v>5.6999958123637136</v>
      </c>
      <c r="F9" s="1">
        <f aca="true" t="shared" si="3" ref="F9:F39">D9/B9*100</f>
        <v>93.15992452330508</v>
      </c>
      <c r="G9" s="1">
        <f t="shared" si="0"/>
        <v>65.81441442494899</v>
      </c>
      <c r="H9" s="1">
        <f t="shared" si="2"/>
        <v>826.5</v>
      </c>
      <c r="I9" s="1">
        <f t="shared" si="1"/>
        <v>5847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11.09845143033097</v>
      </c>
      <c r="F10" s="1">
        <f t="shared" si="3"/>
        <v>97.59332810885904</v>
      </c>
      <c r="G10" s="1">
        <f t="shared" si="0"/>
        <v>55.56502009101164</v>
      </c>
      <c r="H10" s="1">
        <f t="shared" si="2"/>
        <v>540.5000000000036</v>
      </c>
      <c r="I10" s="1">
        <f t="shared" si="1"/>
        <v>17527.600000000002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0.09458893083670541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1251.7100000001185</v>
      </c>
      <c r="E12" s="1">
        <f>D12/D6*100</f>
        <v>0.6338217913149022</v>
      </c>
      <c r="F12" s="1">
        <f t="shared" si="3"/>
        <v>65.86907330422179</v>
      </c>
      <c r="G12" s="1">
        <f t="shared" si="0"/>
        <v>54.858658018149484</v>
      </c>
      <c r="H12" s="1">
        <f t="shared" si="2"/>
        <v>648.5899999998692</v>
      </c>
      <c r="I12" s="1">
        <f t="shared" si="1"/>
        <v>1029.9899999998845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</f>
        <v>137521.30000000002</v>
      </c>
      <c r="E17" s="3">
        <f>D17/D137*100</f>
        <v>30.81270589081968</v>
      </c>
      <c r="F17" s="3">
        <f>D17/B17*100</f>
        <v>89.95134222590839</v>
      </c>
      <c r="G17" s="3">
        <f t="shared" si="0"/>
        <v>77.36011660160986</v>
      </c>
      <c r="H17" s="3">
        <f>B17-D17</f>
        <v>15362.799999999988</v>
      </c>
      <c r="I17" s="3">
        <f t="shared" si="1"/>
        <v>40246.399999999994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80.71804149611731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</f>
        <v>3480.5999999999995</v>
      </c>
      <c r="E19" s="1">
        <f>D19/D17*100</f>
        <v>2.5309533868571625</v>
      </c>
      <c r="F19" s="1">
        <f t="shared" si="3"/>
        <v>59.74355893510015</v>
      </c>
      <c r="G19" s="1">
        <f t="shared" si="0"/>
        <v>44.51692118793645</v>
      </c>
      <c r="H19" s="1">
        <f t="shared" si="2"/>
        <v>2345.3</v>
      </c>
      <c r="I19" s="1">
        <f t="shared" si="1"/>
        <v>4338.000000000001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</f>
        <v>2068.1</v>
      </c>
      <c r="E20" s="1">
        <f>D20/D17*100</f>
        <v>1.503839768821266</v>
      </c>
      <c r="F20" s="1">
        <f t="shared" si="3"/>
        <v>86.61836153459541</v>
      </c>
      <c r="G20" s="1">
        <f t="shared" si="0"/>
        <v>72.9077064090813</v>
      </c>
      <c r="H20" s="1">
        <f t="shared" si="2"/>
        <v>319.5</v>
      </c>
      <c r="I20" s="1">
        <f t="shared" si="1"/>
        <v>768.5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8.019339549582497</v>
      </c>
      <c r="F21" s="1">
        <f t="shared" si="3"/>
        <v>92.31947630129417</v>
      </c>
      <c r="G21" s="1">
        <f t="shared" si="0"/>
        <v>56.98319692460316</v>
      </c>
      <c r="H21" s="1">
        <f t="shared" si="2"/>
        <v>917.5000000000018</v>
      </c>
      <c r="I21" s="1">
        <f t="shared" si="1"/>
        <v>8325.300000000001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14.2+80.1+19.7+105+3.5+1.3+30+84.1+0.1+72.2+54.8+15.1+59.3+59.3+8.9+52.2+1.2+36.9+21.6+108.1+114.2+52.3+53.9</f>
        <v>1048</v>
      </c>
      <c r="E22" s="1">
        <f>D22/D17*100</f>
        <v>0.7620637675763681</v>
      </c>
      <c r="F22" s="1">
        <f t="shared" si="3"/>
        <v>96.6789667896679</v>
      </c>
      <c r="G22" s="1">
        <f t="shared" si="0"/>
        <v>75.10391285652858</v>
      </c>
      <c r="H22" s="1">
        <f t="shared" si="2"/>
        <v>36</v>
      </c>
      <c r="I22" s="1">
        <f t="shared" si="1"/>
        <v>347.4000000000001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8891.800000000037</v>
      </c>
      <c r="E23" s="1">
        <f>D23/D17*100</f>
        <v>6.4657620310454</v>
      </c>
      <c r="F23" s="1">
        <f t="shared" si="3"/>
        <v>80.57743019999846</v>
      </c>
      <c r="G23" s="1">
        <f t="shared" si="0"/>
        <v>68.60956790123477</v>
      </c>
      <c r="H23" s="1">
        <f t="shared" si="2"/>
        <v>2143.299999999972</v>
      </c>
      <c r="I23" s="1">
        <f t="shared" si="1"/>
        <v>4068.199999999979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</f>
        <v>26135.59999999999</v>
      </c>
      <c r="E31" s="3">
        <f>D31/D137*100</f>
        <v>5.8558823693501045</v>
      </c>
      <c r="F31" s="3">
        <f>D31/B31*100</f>
        <v>90.32177798666716</v>
      </c>
      <c r="G31" s="3">
        <f t="shared" si="0"/>
        <v>69.73528681930607</v>
      </c>
      <c r="H31" s="3">
        <f t="shared" si="2"/>
        <v>2800.5000000000073</v>
      </c>
      <c r="I31" s="3">
        <f t="shared" si="1"/>
        <v>11342.700000000012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76.64947428029204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935.4+2</f>
        <v>937.4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2.7521847594851465</v>
      </c>
      <c r="F34" s="1">
        <f t="shared" si="3"/>
        <v>76.73351824194577</v>
      </c>
      <c r="G34" s="1">
        <f t="shared" si="0"/>
        <v>41.453434762563376</v>
      </c>
      <c r="H34" s="1">
        <f t="shared" si="2"/>
        <v>218.10000000000025</v>
      </c>
      <c r="I34" s="1">
        <f t="shared" si="1"/>
        <v>1015.9000000000003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1.1367636480509347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0.06887157746521988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5538</v>
      </c>
      <c r="C37" s="49">
        <f>C31-C32-C34-C35-C33-C36</f>
        <v>6787.600000000003</v>
      </c>
      <c r="D37" s="49">
        <f>D31-D32-D34-D35-D33-D36</f>
        <v>5068.399999999992</v>
      </c>
      <c r="E37" s="1">
        <f>D37/D31*100</f>
        <v>19.39270573470666</v>
      </c>
      <c r="F37" s="1">
        <f t="shared" si="3"/>
        <v>91.52040447815082</v>
      </c>
      <c r="G37" s="1">
        <f t="shared" si="0"/>
        <v>74.67145972066696</v>
      </c>
      <c r="H37" s="1">
        <f>B37-D37</f>
        <v>469.60000000000764</v>
      </c>
      <c r="I37" s="1">
        <f t="shared" si="1"/>
        <v>1719.2000000000107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0.10651702958374941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</f>
        <v>4078.4999999999995</v>
      </c>
      <c r="E43" s="3">
        <f>D43/D137*100</f>
        <v>0.913819320903075</v>
      </c>
      <c r="F43" s="3">
        <f>D43/B43*100</f>
        <v>90.66758553231219</v>
      </c>
      <c r="G43" s="3">
        <f aca="true" t="shared" si="4" ref="G43:G73">D43/C43*100</f>
        <v>66.80480254213688</v>
      </c>
      <c r="H43" s="3">
        <f>B43-D43</f>
        <v>419.80000000000064</v>
      </c>
      <c r="I43" s="3">
        <f aca="true" t="shared" si="5" ref="I43:I74">C43-D43</f>
        <v>2026.6000000000008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90.4352090229251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0.0245188181929631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0.5026357729557435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23.1+2.7+0.5+0.4+5.2+0.6+99.9+12.6+20.5-0.1+2+19.6+1.1+0.5+4.4+0.4+3.4+4+2.3+0.3+1.3</f>
        <v>204.70000000000005</v>
      </c>
      <c r="E47" s="1">
        <f>D47/D43*100</f>
        <v>5.019002084099548</v>
      </c>
      <c r="F47" s="1">
        <f t="shared" si="6"/>
        <v>94.46239040147672</v>
      </c>
      <c r="G47" s="1">
        <f t="shared" si="4"/>
        <v>53.71293623720808</v>
      </c>
      <c r="H47" s="1">
        <f t="shared" si="7"/>
        <v>11.999999999999943</v>
      </c>
      <c r="I47" s="1">
        <f t="shared" si="5"/>
        <v>176.39999999999998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163.90000000000032</v>
      </c>
      <c r="E48" s="1">
        <f>D48/D43*100</f>
        <v>4.01863430182666</v>
      </c>
      <c r="F48" s="1">
        <f t="shared" si="6"/>
        <v>63.37973704563037</v>
      </c>
      <c r="G48" s="1">
        <f t="shared" si="4"/>
        <v>51.44381669805412</v>
      </c>
      <c r="H48" s="1">
        <f t="shared" si="7"/>
        <v>94.69999999999999</v>
      </c>
      <c r="I48" s="1">
        <f t="shared" si="5"/>
        <v>154.69999999999948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</f>
        <v>8161.4</v>
      </c>
      <c r="E49" s="3">
        <f>D49/D137*100</f>
        <v>1.8286244956769295</v>
      </c>
      <c r="F49" s="3">
        <f>D49/B49*100</f>
        <v>91.16438050131809</v>
      </c>
      <c r="G49" s="3">
        <f t="shared" si="4"/>
        <v>67.22624009489135</v>
      </c>
      <c r="H49" s="3">
        <f>B49-D49</f>
        <v>791</v>
      </c>
      <c r="I49" s="3">
        <f t="shared" si="5"/>
        <v>3978.7999999999993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64.40806724336511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>
        <f>0.5</f>
        <v>0.5</v>
      </c>
      <c r="E51" s="12">
        <f>D51/D49*100</f>
        <v>0.006126399882373123</v>
      </c>
      <c r="F51" s="1">
        <f t="shared" si="6"/>
        <v>15.151515151515152</v>
      </c>
      <c r="G51" s="1">
        <f t="shared" si="4"/>
        <v>5.154639175257732</v>
      </c>
      <c r="H51" s="1">
        <f t="shared" si="7"/>
        <v>2.8</v>
      </c>
      <c r="I51" s="1">
        <f t="shared" si="5"/>
        <v>9.2</v>
      </c>
    </row>
    <row r="52" spans="1:9" ht="18">
      <c r="A52" s="29" t="s">
        <v>1</v>
      </c>
      <c r="B52" s="49">
        <f>214.7-10.8</f>
        <v>203.89999999999998</v>
      </c>
      <c r="C52" s="50">
        <v>325</v>
      </c>
      <c r="D52" s="51">
        <f>2.4+4.2+4.2+8.7+3.1+5.2-0.1+2.3+6.7+7.1+0.1+3.9+3.5+21.5+2.5-0.1+4.3+17.5+11.1+0.7-0.1+5.1+1.5+0.9</f>
        <v>116.20000000000002</v>
      </c>
      <c r="E52" s="1">
        <f>D52/D49*100</f>
        <v>1.4237753326635139</v>
      </c>
      <c r="F52" s="1">
        <f t="shared" si="6"/>
        <v>56.9887199607651</v>
      </c>
      <c r="G52" s="1">
        <f t="shared" si="4"/>
        <v>35.753846153846155</v>
      </c>
      <c r="H52" s="1">
        <f t="shared" si="7"/>
        <v>87.69999999999996</v>
      </c>
      <c r="I52" s="1">
        <f t="shared" si="5"/>
        <v>208.79999999999998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6+11+5+10.4+0.1+20.8+16+0.1+76.5+39.2+7.7+0.3+8.1+0.1+0.2+12-0.1+0.1+4.7+0.1+6.4+2.7+8.2+0.3+5.7+1.7+0.9</f>
        <v>244.1999999999999</v>
      </c>
      <c r="E53" s="1">
        <f>D53/D49*100</f>
        <v>2.992133702551032</v>
      </c>
      <c r="F53" s="1">
        <f t="shared" si="6"/>
        <v>92.08144796380088</v>
      </c>
      <c r="G53" s="1">
        <f t="shared" si="4"/>
        <v>45.98004142346072</v>
      </c>
      <c r="H53" s="1">
        <f t="shared" si="7"/>
        <v>21.000000000000085</v>
      </c>
      <c r="I53" s="1">
        <f t="shared" si="5"/>
        <v>286.9000000000001</v>
      </c>
    </row>
    <row r="54" spans="1:9" ht="18.75" thickBot="1">
      <c r="A54" s="29" t="s">
        <v>35</v>
      </c>
      <c r="B54" s="50">
        <f>B49-B50-B53-B52-B51</f>
        <v>2826.399999999999</v>
      </c>
      <c r="C54" s="50">
        <f>C49-C50-C53-C52-C51</f>
        <v>3782.2999999999984</v>
      </c>
      <c r="D54" s="50">
        <f>D49-D50-D53-D52-D51</f>
        <v>2543.9000000000005</v>
      </c>
      <c r="E54" s="1">
        <f>D54/D49*100</f>
        <v>31.16989732153798</v>
      </c>
      <c r="F54" s="1">
        <f t="shared" si="6"/>
        <v>90.00495329748094</v>
      </c>
      <c r="G54" s="1">
        <f t="shared" si="4"/>
        <v>67.2580176083336</v>
      </c>
      <c r="H54" s="1">
        <f t="shared" si="7"/>
        <v>282.49999999999864</v>
      </c>
      <c r="I54" s="1">
        <f>C54-D54</f>
        <v>1238.3999999999978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</f>
        <v>2492.3</v>
      </c>
      <c r="E56" s="3">
        <f>D56/D137*100</f>
        <v>0.5584190004871237</v>
      </c>
      <c r="F56" s="3">
        <f>D56/B56*100</f>
        <v>95.94256457635602</v>
      </c>
      <c r="G56" s="3">
        <f t="shared" si="4"/>
        <v>82.55929508413939</v>
      </c>
      <c r="H56" s="3">
        <f>B56-D56</f>
        <v>105.39999999999964</v>
      </c>
      <c r="I56" s="3">
        <f t="shared" si="5"/>
        <v>526.5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54.71652690286082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7.278417525980019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5.179954259118085</v>
      </c>
      <c r="F59" s="1">
        <f t="shared" si="6"/>
        <v>95.34711964549484</v>
      </c>
      <c r="G59" s="1">
        <f t="shared" si="4"/>
        <v>44.841959013546386</v>
      </c>
      <c r="H59" s="1">
        <f t="shared" si="7"/>
        <v>6.299999999999983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29.222003771616578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89.79999999999981</v>
      </c>
      <c r="E61" s="1">
        <f>D61/D56*100</f>
        <v>3.6030975404245</v>
      </c>
      <c r="F61" s="1">
        <f t="shared" si="6"/>
        <v>87.78103616813281</v>
      </c>
      <c r="G61" s="1">
        <f t="shared" si="4"/>
        <v>80.68283917340501</v>
      </c>
      <c r="H61" s="1">
        <f t="shared" si="7"/>
        <v>12.500000000000114</v>
      </c>
      <c r="I61" s="1">
        <f t="shared" si="5"/>
        <v>21.500000000000227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0.000313680777066153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34755.2-216.6</f>
        <v>34538.6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</f>
        <v>30806.100000000006</v>
      </c>
      <c r="E87" s="3">
        <f>D87/D137*100</f>
        <v>6.902343847412585</v>
      </c>
      <c r="F87" s="3">
        <f aca="true" t="shared" si="10" ref="F87:F92">D87/B87*100</f>
        <v>89.19325045022093</v>
      </c>
      <c r="G87" s="3">
        <f t="shared" si="8"/>
        <v>68.51433400796212</v>
      </c>
      <c r="H87" s="3">
        <f aca="true" t="shared" si="11" ref="H87:H92">B87-D87</f>
        <v>3732.4999999999927</v>
      </c>
      <c r="I87" s="3">
        <f t="shared" si="9"/>
        <v>14156.899999999994</v>
      </c>
    </row>
    <row r="88" spans="1:9" ht="18">
      <c r="A88" s="29" t="s">
        <v>3</v>
      </c>
      <c r="B88" s="49">
        <f>29104.5-207.6</f>
        <v>28896.9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85.41717387140856</v>
      </c>
      <c r="F88" s="1">
        <f t="shared" si="10"/>
        <v>91.06063280144237</v>
      </c>
      <c r="G88" s="1">
        <f t="shared" si="8"/>
        <v>69.22417217584834</v>
      </c>
      <c r="H88" s="1">
        <f t="shared" si="11"/>
        <v>2583.2000000000007</v>
      </c>
      <c r="I88" s="1">
        <f t="shared" si="9"/>
        <v>11698.600000000002</v>
      </c>
    </row>
    <row r="89" spans="1:9" ht="18">
      <c r="A89" s="29" t="s">
        <v>33</v>
      </c>
      <c r="B89" s="49">
        <f>1400.8-8.9</f>
        <v>1391.8999999999999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3.7930799419595465</v>
      </c>
      <c r="F89" s="1">
        <f t="shared" si="10"/>
        <v>83.94999640778792</v>
      </c>
      <c r="G89" s="1">
        <f t="shared" si="8"/>
        <v>60.93554443053818</v>
      </c>
      <c r="H89" s="1">
        <f t="shared" si="11"/>
        <v>223.39999999999986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4249.799999999997</v>
      </c>
      <c r="C91" s="50">
        <f>C87-C88-C89-C90</f>
        <v>5033.099999999997</v>
      </c>
      <c r="D91" s="50">
        <f>D87-D88-D89-D90</f>
        <v>3323.900000000005</v>
      </c>
      <c r="E91" s="1">
        <f>D91/D87*100</f>
        <v>10.789746186631882</v>
      </c>
      <c r="F91" s="1">
        <f t="shared" si="10"/>
        <v>78.21309238081808</v>
      </c>
      <c r="G91" s="1">
        <f>D91/C91*100</f>
        <v>66.04080983886685</v>
      </c>
      <c r="H91" s="1">
        <f t="shared" si="11"/>
        <v>925.8999999999924</v>
      </c>
      <c r="I91" s="1">
        <f>C91-D91</f>
        <v>1709.1999999999916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</f>
        <v>25102.500000000004</v>
      </c>
      <c r="E92" s="3">
        <f>D92/D137*100</f>
        <v>5.624408361645076</v>
      </c>
      <c r="F92" s="3">
        <f t="shared" si="10"/>
        <v>73.17937072008911</v>
      </c>
      <c r="G92" s="3">
        <f>D92/C92*100</f>
        <v>58.037241864035295</v>
      </c>
      <c r="H92" s="3">
        <f t="shared" si="11"/>
        <v>9200.199999999993</v>
      </c>
      <c r="I92" s="3">
        <f>C92-D92</f>
        <v>18149.899999999998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</f>
        <v>4202.2</v>
      </c>
      <c r="E98" s="25">
        <f>D98/D137*100</f>
        <v>0.9415352581338488</v>
      </c>
      <c r="F98" s="25">
        <f>D98/B98*100</f>
        <v>88.20738874895045</v>
      </c>
      <c r="G98" s="25">
        <f aca="true" t="shared" si="12" ref="G98:G135">D98/C98*100</f>
        <v>68.1754761672994</v>
      </c>
      <c r="H98" s="25">
        <f aca="true" t="shared" si="13" ref="H98:H103">B98-D98</f>
        <v>561.8000000000002</v>
      </c>
      <c r="I98" s="25">
        <f aca="true" t="shared" si="14" ref="I98:I135">C98-D98</f>
        <v>1961.6000000000004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0.36171529198991004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3302.1+5.1+16.7+151+216.3+17.4+13.8+53.7+7.6+119.5+15.5</f>
        <v>3918.7</v>
      </c>
      <c r="E100" s="1">
        <f>D100/D98*100</f>
        <v>93.25353386321451</v>
      </c>
      <c r="F100" s="1">
        <f aca="true" t="shared" si="15" ref="F100:F135">D100/B100*100</f>
        <v>88.61426439328841</v>
      </c>
      <c r="G100" s="1">
        <f t="shared" si="12"/>
        <v>68.61189900899954</v>
      </c>
      <c r="H100" s="1">
        <f t="shared" si="13"/>
        <v>503.5</v>
      </c>
      <c r="I100" s="1">
        <f t="shared" si="14"/>
        <v>1792.6999999999998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17.7+41.2+3+5.2+16.9+34.4+10.6+13.9+13.1+2.6+3.8</f>
        <v>162.4</v>
      </c>
      <c r="E101" s="97">
        <f>D101/D98*100</f>
        <v>3.8646423302079866</v>
      </c>
      <c r="F101" s="97">
        <f>D101/B101*100</f>
        <v>62.293824319140775</v>
      </c>
      <c r="G101" s="97">
        <f>D101/C101*100</f>
        <v>40.589852536865784</v>
      </c>
      <c r="H101" s="97">
        <f t="shared" si="13"/>
        <v>98.29999999999998</v>
      </c>
      <c r="I101" s="97">
        <f>C101-D101</f>
        <v>237.70000000000002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268.3000000000002</v>
      </c>
      <c r="E102" s="97">
        <f>D102/D98*100</f>
        <v>6.384750844795588</v>
      </c>
      <c r="F102" s="97">
        <f t="shared" si="15"/>
        <v>82.14941824862213</v>
      </c>
      <c r="G102" s="97">
        <f t="shared" si="12"/>
        <v>61.36779505946929</v>
      </c>
      <c r="H102" s="97">
        <f>B102-D102</f>
        <v>58.30000000000018</v>
      </c>
      <c r="I102" s="97">
        <f t="shared" si="14"/>
        <v>168.90000000000055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9850.8</v>
      </c>
      <c r="E103" s="95">
        <f>D103/D137*100</f>
        <v>2.2071475705166144</v>
      </c>
      <c r="F103" s="95">
        <f>D103/B103*100</f>
        <v>74.5171905140134</v>
      </c>
      <c r="G103" s="95">
        <f t="shared" si="12"/>
        <v>57.32508539871159</v>
      </c>
      <c r="H103" s="95">
        <f t="shared" si="13"/>
        <v>3368.699999999999</v>
      </c>
      <c r="I103" s="95">
        <f t="shared" si="14"/>
        <v>7333.299999999999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6.407601413083203</v>
      </c>
      <c r="F104" s="6">
        <f t="shared" si="15"/>
        <v>70.6989247311828</v>
      </c>
      <c r="G104" s="6">
        <f t="shared" si="12"/>
        <v>42.94169671406218</v>
      </c>
      <c r="H104" s="6">
        <f aca="true" t="shared" si="16" ref="H104:H135">B104-D104</f>
        <v>261.5999999999999</v>
      </c>
      <c r="I104" s="6">
        <f t="shared" si="14"/>
        <v>838.7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0.04669671498761522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0.4446339383603362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6.652251593779185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0.23246842896008446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0.7603443375157348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1.1795996264262802</v>
      </c>
      <c r="F114" s="6">
        <f t="shared" si="15"/>
        <v>73.40492735312696</v>
      </c>
      <c r="G114" s="6">
        <f t="shared" si="12"/>
        <v>64.44814198557958</v>
      </c>
      <c r="H114" s="6">
        <f t="shared" si="16"/>
        <v>42.10000000000001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0.4801640475900435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6.511146302838348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0.044666423031631944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0.4994518211718845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0.42737645673447844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1.2405083851057783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0.17155967028058638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21.4+1.2+34.6+22.6+3.4+31.2+5.1+22.6+3+44.8+0.2+32.7+27.3+30.6+3.7+29.7+4.3+33.6+0.1+0.1+6.3+25.5+0.4+38.4+0.1+0.3+0.6+29.7+0.1+36.6+5.6+24.5+3.6+36.9+0.1+40+14.7+5</f>
        <v>620.6000000000003</v>
      </c>
      <c r="E129" s="19">
        <f>D129/D103*100</f>
        <v>6.299995939416091</v>
      </c>
      <c r="F129" s="6">
        <f t="shared" si="15"/>
        <v>94.73362845367123</v>
      </c>
      <c r="G129" s="6">
        <f t="shared" si="12"/>
        <v>71.48122552407283</v>
      </c>
      <c r="H129" s="6">
        <f t="shared" si="16"/>
        <v>34.49999999999977</v>
      </c>
      <c r="I129" s="6">
        <f t="shared" si="14"/>
        <v>247.5999999999998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87.17370286819204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1.7724782468578788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63.771470337434536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4.830064563284201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14529.8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496732.99999999994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446313.6100000001</v>
      </c>
      <c r="E137" s="38">
        <v>100</v>
      </c>
      <c r="F137" s="3">
        <f>D137/B137*100</f>
        <v>89.84980059710149</v>
      </c>
      <c r="G137" s="3">
        <f aca="true" t="shared" si="17" ref="G137:G143">D137/C137*100</f>
        <v>71.50631641229</v>
      </c>
      <c r="H137" s="3">
        <f aca="true" t="shared" si="18" ref="H137:H143">B137-D137</f>
        <v>50419.38999999984</v>
      </c>
      <c r="I137" s="3">
        <f aca="true" t="shared" si="19" ref="I137:I143">C137-D137</f>
        <v>177846.08999999997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357134.19999999995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74.19697553027788</v>
      </c>
      <c r="F138" s="6">
        <f aca="true" t="shared" si="20" ref="F138:F149">D138/B138*100</f>
        <v>92.72458364390751</v>
      </c>
      <c r="G138" s="6">
        <f t="shared" si="17"/>
        <v>76.94612698539572</v>
      </c>
      <c r="H138" s="6">
        <f t="shared" si="18"/>
        <v>25983.00000000006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37840.899999999994</v>
      </c>
      <c r="C139" s="68">
        <f>C10+C21+C34+C53+C59+C89+C47+C131+C105+C108</f>
        <v>64582.7</v>
      </c>
      <c r="D139" s="68">
        <f>D10+D21+D34+D53+D59+D89+D47+D131+D105+D108</f>
        <v>35750.59999999999</v>
      </c>
      <c r="E139" s="6">
        <f>D139/D137*100</f>
        <v>8.010197134700862</v>
      </c>
      <c r="F139" s="6">
        <f t="shared" si="20"/>
        <v>94.47608275701687</v>
      </c>
      <c r="G139" s="6">
        <f t="shared" si="17"/>
        <v>55.35631059091675</v>
      </c>
      <c r="H139" s="6">
        <f t="shared" si="18"/>
        <v>2090.300000000003</v>
      </c>
      <c r="I139" s="18">
        <f t="shared" si="19"/>
        <v>28832.100000000006</v>
      </c>
      <c r="K139" s="46"/>
      <c r="L139" s="103"/>
    </row>
    <row r="140" spans="1:12" ht="18.75">
      <c r="A140" s="23" t="s">
        <v>1</v>
      </c>
      <c r="B140" s="67">
        <f>B20+B9+B52+B46+B58+B33+B99+B119</f>
        <v>14905.400000000001</v>
      </c>
      <c r="C140" s="67">
        <f>C20+C9+C52+C46+C58+C33+C99+C119</f>
        <v>20516.600000000002</v>
      </c>
      <c r="D140" s="67">
        <f>D20+D9+D52+D46+D58+D33+D99+D119</f>
        <v>13664.300000000003</v>
      </c>
      <c r="E140" s="6">
        <f>D140/D137*100</f>
        <v>3.0615916014750257</v>
      </c>
      <c r="F140" s="6">
        <f t="shared" si="20"/>
        <v>91.67348746092021</v>
      </c>
      <c r="G140" s="6">
        <f t="shared" si="17"/>
        <v>66.6011912305158</v>
      </c>
      <c r="H140" s="6">
        <f t="shared" si="18"/>
        <v>1241.0999999999985</v>
      </c>
      <c r="I140" s="18">
        <f t="shared" si="19"/>
        <v>6852.299999999999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5899.8</v>
      </c>
      <c r="E141" s="6">
        <f>D141/D137*100</f>
        <v>1.3218956060963498</v>
      </c>
      <c r="F141" s="6">
        <f t="shared" si="20"/>
        <v>91.18983585273115</v>
      </c>
      <c r="G141" s="6">
        <f t="shared" si="17"/>
        <v>72.74363779838234</v>
      </c>
      <c r="H141" s="6">
        <f t="shared" si="18"/>
        <v>570</v>
      </c>
      <c r="I141" s="18">
        <f t="shared" si="19"/>
        <v>2210.5999999999995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3498.8999999999996</v>
      </c>
      <c r="E142" s="6">
        <f>D142/D137*100</f>
        <v>0.7839554791976877</v>
      </c>
      <c r="F142" s="6">
        <f t="shared" si="20"/>
        <v>58.90602377184416</v>
      </c>
      <c r="G142" s="6">
        <f t="shared" si="17"/>
        <v>44.04511637860496</v>
      </c>
      <c r="H142" s="6">
        <f t="shared" si="18"/>
        <v>2440.9000000000005</v>
      </c>
      <c r="I142" s="18">
        <f t="shared" si="19"/>
        <v>4445.000000000001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74442.9</v>
      </c>
      <c r="C143" s="67">
        <f>C137-C138-C139-C140-C141-C142</f>
        <v>92638.5000000001</v>
      </c>
      <c r="D143" s="67">
        <f>D137-D138-D139-D140-D141-D142</f>
        <v>56348.81000000021</v>
      </c>
      <c r="E143" s="6">
        <f>D143/D137*100</f>
        <v>12.625384648252199</v>
      </c>
      <c r="F143" s="6">
        <f t="shared" si="20"/>
        <v>75.69400171137907</v>
      </c>
      <c r="G143" s="43">
        <f t="shared" si="17"/>
        <v>60.82655699304301</v>
      </c>
      <c r="H143" s="6">
        <f t="shared" si="18"/>
        <v>18094.089999999786</v>
      </c>
      <c r="I143" s="6">
        <f t="shared" si="19"/>
        <v>36289.68999999989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</f>
        <v>13838.100000000002</v>
      </c>
      <c r="E145" s="15"/>
      <c r="F145" s="6">
        <f t="shared" si="20"/>
        <v>22.819558915196552</v>
      </c>
      <c r="G145" s="6">
        <f aca="true" t="shared" si="21" ref="G145:G154">D145/C145*100</f>
        <v>19.869366821067867</v>
      </c>
      <c r="H145" s="6">
        <f>B145-D145</f>
        <v>46803.3</v>
      </c>
      <c r="I145" s="6">
        <f aca="true" t="shared" si="22" ref="I145:I154">C145-D145</f>
        <v>55807.3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</f>
        <v>18984.700000000004</v>
      </c>
      <c r="E147" s="6"/>
      <c r="F147" s="6">
        <f t="shared" si="20"/>
        <v>24.455806236361344</v>
      </c>
      <c r="G147" s="6">
        <f t="shared" si="21"/>
        <v>18.777230381514652</v>
      </c>
      <c r="H147" s="6">
        <f t="shared" si="23"/>
        <v>58643.9</v>
      </c>
      <c r="I147" s="6">
        <f t="shared" si="22"/>
        <v>82120.19999999998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690206.3999999998</v>
      </c>
      <c r="C154" s="91">
        <f>C137+C145+C149+C150+C146+C153+C152+C147+C151+C148</f>
        <v>861085.9000000001</v>
      </c>
      <c r="D154" s="91">
        <f>D137+D145+D149+D150+D146+D153+D152+D147+D151+D148</f>
        <v>500844.2100000001</v>
      </c>
      <c r="E154" s="25"/>
      <c r="F154" s="3">
        <f>D154/B154*100</f>
        <v>72.56441116744212</v>
      </c>
      <c r="G154" s="3">
        <f t="shared" si="21"/>
        <v>58.16425631867854</v>
      </c>
      <c r="H154" s="3">
        <f>B154-D154</f>
        <v>189362.1899999997</v>
      </c>
      <c r="I154" s="3">
        <f t="shared" si="22"/>
        <v>360241.69000000006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446313.6100000001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446313.6100000001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2014-09-25T05:08:05Z</dcterms:modified>
  <cp:category/>
  <cp:version/>
  <cp:contentType/>
  <cp:contentStatus/>
</cp:coreProperties>
</file>